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8430" firstSheet="1" activeTab="1"/>
  </bookViews>
  <sheets>
    <sheet name="填报说明" sheetId="1" r:id="rId1"/>
    <sheet name="一、差旅费报销单" sheetId="2" r:id="rId2"/>
    <sheet name="二、伙食补助公杂费" sheetId="3" r:id="rId3"/>
    <sheet name="三、带队实习包干" sheetId="4" r:id="rId4"/>
    <sheet name="四、住宿费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<sst xmlns="http://schemas.openxmlformats.org/spreadsheetml/2006/main" count="134" uniqueCount="79">
  <si>
    <t>项目</t>
  </si>
  <si>
    <t>天数</t>
  </si>
  <si>
    <t>标准</t>
  </si>
  <si>
    <t>金额</t>
  </si>
  <si>
    <t>伙食补助费</t>
  </si>
  <si>
    <t>公杂费</t>
  </si>
  <si>
    <t>特殊地区标准</t>
  </si>
  <si>
    <t>伙食补助</t>
  </si>
  <si>
    <t>卧铺补助</t>
  </si>
  <si>
    <t>住宿费</t>
  </si>
  <si>
    <t>合计金额</t>
  </si>
  <si>
    <t>一般地区标准</t>
  </si>
  <si>
    <t>重庆市外</t>
  </si>
  <si>
    <t>重庆主城</t>
  </si>
  <si>
    <t>重庆其他县区</t>
  </si>
  <si>
    <t>重庆主城</t>
  </si>
  <si>
    <t>合计</t>
  </si>
  <si>
    <t>人数</t>
  </si>
  <si>
    <t xml:space="preserve"> 带队实习</t>
  </si>
  <si>
    <t>伙食补助费公杂费住宿费包干</t>
  </si>
  <si>
    <t>正常出差</t>
  </si>
  <si>
    <t>出差范围(不含学习实习带队)</t>
  </si>
  <si>
    <t>长江师范学院差旅费报销单填报说明：</t>
  </si>
  <si>
    <t>一、差旅费报销单中对公式已经进行了锁定，只对未锁定的事项进行填报；</t>
  </si>
  <si>
    <t>四、只打印差旅费报销单，其他填报后发送财务进行审核，不打印；</t>
  </si>
  <si>
    <t>五、报销差旅费时，必须“一差一单”（即一张报销单只能粘贴一次差旅的票据），不得“多差一单”。</t>
  </si>
  <si>
    <t>三、伙食补助费、公杂费、住宿费、带队实习、学习等补助标准已经进行了公式锁定，选定相应选项后按差旅费报销标准自动对应；</t>
  </si>
  <si>
    <r>
      <t>二、部分单元格点击后会出现</t>
    </r>
    <r>
      <rPr>
        <b/>
        <u val="single"/>
        <sz val="16"/>
        <color indexed="12"/>
        <rFont val="宋体"/>
        <family val="0"/>
      </rPr>
      <t>下拉箭头</t>
    </r>
    <r>
      <rPr>
        <b/>
        <sz val="12"/>
        <rFont val="宋体"/>
        <family val="0"/>
      </rPr>
      <t>，直接选取相应选项即可。涉及伙食补助费、公杂费、住宿费等事项，请直接填写对应事项，公式会直接在差旅费报销单上计算显示；</t>
    </r>
  </si>
  <si>
    <t>实际住宿费用</t>
  </si>
  <si>
    <t>事由</t>
  </si>
  <si>
    <t>张数</t>
  </si>
  <si>
    <t>金额</t>
  </si>
  <si>
    <t>年</t>
  </si>
  <si>
    <t>报销部门：</t>
  </si>
  <si>
    <t xml:space="preserve">填报日期： </t>
  </si>
  <si>
    <t>月</t>
  </si>
  <si>
    <t>日</t>
  </si>
  <si>
    <t>姓名</t>
  </si>
  <si>
    <t>职别</t>
  </si>
  <si>
    <t>出差事由</t>
  </si>
  <si>
    <t>审批</t>
  </si>
  <si>
    <t>出差日期自</t>
  </si>
  <si>
    <t>日止</t>
  </si>
  <si>
    <t>交通费</t>
  </si>
  <si>
    <t>日期</t>
  </si>
  <si>
    <t>起讫地点</t>
  </si>
  <si>
    <t>汽车费用</t>
  </si>
  <si>
    <t>（张数）</t>
  </si>
  <si>
    <t>油（升）</t>
  </si>
  <si>
    <t>出差补助费</t>
  </si>
  <si>
    <t>项目</t>
  </si>
  <si>
    <t>人数</t>
  </si>
  <si>
    <t>天数</t>
  </si>
  <si>
    <t>标准</t>
  </si>
  <si>
    <t>小计</t>
  </si>
  <si>
    <t>总计（小写）</t>
  </si>
  <si>
    <t>附单据         张</t>
  </si>
  <si>
    <t>张</t>
  </si>
  <si>
    <t>火车</t>
  </si>
  <si>
    <t>其他费用</t>
  </si>
  <si>
    <t>总计金额（大写）：</t>
  </si>
  <si>
    <t>出差住宿费限额录入单</t>
  </si>
  <si>
    <t>出差伙食补助公杂费录入单</t>
  </si>
  <si>
    <t>其他差旅费录入单</t>
  </si>
  <si>
    <t>涪陵区办事</t>
  </si>
  <si>
    <t>伙食补助费公杂费</t>
  </si>
  <si>
    <t>涪陵区</t>
  </si>
  <si>
    <t>其他补助(实习带队)</t>
  </si>
  <si>
    <t>公杂费（市内交通费）</t>
  </si>
  <si>
    <t>邮电费</t>
  </si>
  <si>
    <t>会务资料费</t>
  </si>
  <si>
    <t>其他</t>
  </si>
  <si>
    <t>张数</t>
  </si>
  <si>
    <t xml:space="preserve"> 张数</t>
  </si>
  <si>
    <r>
      <t xml:space="preserve"> 院长：                       主管：    </t>
    </r>
    <r>
      <rPr>
        <b/>
        <sz val="10"/>
        <rFont val="宋体"/>
        <family val="0"/>
      </rPr>
      <t xml:space="preserve">                审核：                      报销人：</t>
    </r>
  </si>
  <si>
    <t>火车</t>
  </si>
  <si>
    <t>教授</t>
  </si>
  <si>
    <t xml:space="preserve">长江师范学院差旅费报销单 </t>
  </si>
  <si>
    <t>本差旅费报销对伙食补助、公杂费、住宿费等标准不一的数据采用自动计算，在填报时，先行据实填写后面的表格，此表将自动采集计算，但交通费等还需要在此表进行填写！填好后自行打印，有些数据请选择下拉菜单！有些单元格有说明，当填写时出现挡视线时，可拖动移动到别处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</si>
</sst>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4">
    <font>
      <sz val="12"/>
      <name val="宋体"/>
      <family val="0"/>
    </font>
    <font>
      <b/>
      <u val="single"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u val="single"/>
      <sz val="16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18" sqref="F18"/>
    </sheetView>
  </sheetViews>
  <sheetFormatPr defaultColWidth="9.00390625" defaultRowHeight="14.25"/>
  <sheetData>
    <row r="1" spans="1:11" ht="25.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3.25" customHeight="1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4" customHeight="1">
      <c r="A5" s="12" t="s">
        <v>26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26.25" customHeight="1">
      <c r="A6" s="12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2.5" customHeight="1">
      <c r="A7" s="21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1"/>
    </row>
    <row r="8" spans="1:11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</sheetData>
  <sheetProtection/>
  <mergeCells count="2">
    <mergeCell ref="A1:K1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"/>
  <sheetViews>
    <sheetView tabSelected="1" zoomScalePageLayoutView="0" workbookViewId="0" topLeftCell="A1">
      <selection activeCell="F19" sqref="F19:O19"/>
    </sheetView>
  </sheetViews>
  <sheetFormatPr defaultColWidth="9.00390625" defaultRowHeight="14.25"/>
  <cols>
    <col min="2" max="2" width="6.125" style="0" customWidth="1"/>
    <col min="3" max="3" width="5.875" style="0" customWidth="1"/>
    <col min="4" max="4" width="5.75390625" style="0" customWidth="1"/>
    <col min="5" max="5" width="7.375" style="0" customWidth="1"/>
    <col min="6" max="7" width="6.50390625" style="0" customWidth="1"/>
    <col min="8" max="8" width="8.50390625" style="0" customWidth="1"/>
    <col min="9" max="9" width="5.125" style="0" customWidth="1"/>
    <col min="10" max="10" width="6.50390625" style="0" customWidth="1"/>
    <col min="11" max="11" width="6.75390625" style="0" customWidth="1"/>
    <col min="12" max="12" width="7.00390625" style="0" customWidth="1"/>
    <col min="13" max="13" width="4.625" style="0" customWidth="1"/>
    <col min="14" max="14" width="16.375" style="0" customWidth="1"/>
    <col min="15" max="15" width="7.125" style="0" customWidth="1"/>
    <col min="16" max="16" width="7.75390625" style="0" customWidth="1"/>
    <col min="17" max="17" width="8.25390625" style="0" customWidth="1"/>
    <col min="18" max="18" width="9.25390625" style="0" customWidth="1"/>
  </cols>
  <sheetData>
    <row r="1" spans="2:18" ht="25.5">
      <c r="B1" s="33" t="s">
        <v>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4.25">
      <c r="B2" s="20" t="s">
        <v>33</v>
      </c>
      <c r="C2" s="20"/>
      <c r="D2" s="20"/>
      <c r="E2" s="20"/>
      <c r="F2" s="20"/>
      <c r="G2" s="20"/>
      <c r="H2" s="56" t="s">
        <v>34</v>
      </c>
      <c r="I2" s="56"/>
      <c r="J2" s="20"/>
      <c r="K2" s="20" t="s">
        <v>32</v>
      </c>
      <c r="L2" s="20"/>
      <c r="M2" s="20" t="s">
        <v>35</v>
      </c>
      <c r="N2" s="4"/>
      <c r="O2" s="4" t="s">
        <v>36</v>
      </c>
      <c r="P2" s="4"/>
      <c r="Q2" s="4"/>
      <c r="R2" s="4"/>
    </row>
    <row r="3" spans="2:18" ht="14.25">
      <c r="B3" s="35" t="s">
        <v>37</v>
      </c>
      <c r="C3" s="35"/>
      <c r="D3" s="35"/>
      <c r="E3" s="36"/>
      <c r="F3" s="37"/>
      <c r="G3" s="36" t="s">
        <v>38</v>
      </c>
      <c r="H3" s="54"/>
      <c r="I3" s="40" t="s">
        <v>39</v>
      </c>
      <c r="J3" s="42"/>
      <c r="K3" s="42"/>
      <c r="L3" s="42"/>
      <c r="M3" s="35" t="s">
        <v>40</v>
      </c>
      <c r="N3" s="35"/>
      <c r="O3" s="35"/>
      <c r="P3" s="35"/>
      <c r="Q3" s="35"/>
      <c r="R3" s="35"/>
    </row>
    <row r="4" spans="2:18" ht="14.25">
      <c r="B4" s="35"/>
      <c r="C4" s="35"/>
      <c r="D4" s="35"/>
      <c r="E4" s="38"/>
      <c r="F4" s="39"/>
      <c r="G4" s="38"/>
      <c r="H4" s="55"/>
      <c r="I4" s="41"/>
      <c r="J4" s="42"/>
      <c r="K4" s="42"/>
      <c r="L4" s="42"/>
      <c r="M4" s="35"/>
      <c r="N4" s="35"/>
      <c r="O4" s="35"/>
      <c r="P4" s="35"/>
      <c r="Q4" s="35"/>
      <c r="R4" s="35"/>
    </row>
    <row r="5" spans="2:18" ht="14.25">
      <c r="B5" s="35" t="s">
        <v>41</v>
      </c>
      <c r="C5" s="35"/>
      <c r="D5" s="35"/>
      <c r="E5" s="20"/>
      <c r="F5" s="2" t="s">
        <v>32</v>
      </c>
      <c r="G5" s="20"/>
      <c r="H5" s="2" t="s">
        <v>35</v>
      </c>
      <c r="I5" s="2" t="s">
        <v>42</v>
      </c>
      <c r="J5" s="20"/>
      <c r="K5" s="13" t="s">
        <v>35</v>
      </c>
      <c r="L5" s="4"/>
      <c r="M5" s="13" t="s">
        <v>36</v>
      </c>
      <c r="N5" s="1"/>
      <c r="O5" s="35"/>
      <c r="P5" s="35"/>
      <c r="Q5" s="35"/>
      <c r="R5" s="35"/>
    </row>
    <row r="6" spans="2:18" ht="14.25">
      <c r="B6" s="43" t="s">
        <v>43</v>
      </c>
      <c r="C6" s="35" t="s">
        <v>44</v>
      </c>
      <c r="D6" s="35"/>
      <c r="E6" s="35" t="s">
        <v>45</v>
      </c>
      <c r="F6" s="35"/>
      <c r="G6" s="35" t="s">
        <v>30</v>
      </c>
      <c r="H6" s="35" t="s">
        <v>31</v>
      </c>
      <c r="I6" s="43" t="s">
        <v>46</v>
      </c>
      <c r="J6" s="46" t="s">
        <v>31</v>
      </c>
      <c r="K6" s="46" t="s">
        <v>47</v>
      </c>
      <c r="L6" s="46" t="s">
        <v>48</v>
      </c>
      <c r="M6" s="46" t="s">
        <v>49</v>
      </c>
      <c r="N6" s="35" t="s">
        <v>50</v>
      </c>
      <c r="O6" s="46" t="s">
        <v>51</v>
      </c>
      <c r="P6" s="46" t="s">
        <v>52</v>
      </c>
      <c r="Q6" s="35" t="s">
        <v>53</v>
      </c>
      <c r="R6" s="35" t="s">
        <v>31</v>
      </c>
    </row>
    <row r="7" spans="2:18" ht="14.25">
      <c r="B7" s="44"/>
      <c r="C7" s="23" t="s">
        <v>35</v>
      </c>
      <c r="D7" s="23" t="s">
        <v>36</v>
      </c>
      <c r="E7" s="35"/>
      <c r="F7" s="35"/>
      <c r="G7" s="35"/>
      <c r="H7" s="35"/>
      <c r="I7" s="45"/>
      <c r="J7" s="46"/>
      <c r="K7" s="46"/>
      <c r="L7" s="46"/>
      <c r="M7" s="46"/>
      <c r="N7" s="35"/>
      <c r="O7" s="46"/>
      <c r="P7" s="46"/>
      <c r="Q7" s="35"/>
      <c r="R7" s="35"/>
    </row>
    <row r="8" spans="2:18" ht="14.25">
      <c r="B8" s="19" t="s">
        <v>58</v>
      </c>
      <c r="C8" s="20"/>
      <c r="D8" s="2"/>
      <c r="E8" s="13"/>
      <c r="F8" s="13"/>
      <c r="G8" s="2"/>
      <c r="H8" s="23"/>
      <c r="I8" s="19"/>
      <c r="J8" s="13"/>
      <c r="K8" s="13"/>
      <c r="L8" s="13"/>
      <c r="M8" s="46"/>
      <c r="N8" s="13" t="s">
        <v>7</v>
      </c>
      <c r="O8" s="2"/>
      <c r="P8" s="2"/>
      <c r="Q8" s="2"/>
      <c r="R8" s="24"/>
    </row>
    <row r="9" spans="2:18" ht="14.25">
      <c r="B9" s="19" t="s">
        <v>75</v>
      </c>
      <c r="C9" s="20"/>
      <c r="D9" s="2"/>
      <c r="E9" s="13"/>
      <c r="F9" s="13"/>
      <c r="G9" s="2"/>
      <c r="H9" s="23"/>
      <c r="I9" s="19"/>
      <c r="J9" s="13"/>
      <c r="K9" s="13"/>
      <c r="L9" s="13"/>
      <c r="M9" s="46"/>
      <c r="N9" s="13" t="s">
        <v>68</v>
      </c>
      <c r="O9" s="2"/>
      <c r="P9" s="2"/>
      <c r="Q9" s="2"/>
      <c r="R9" s="24"/>
    </row>
    <row r="10" spans="2:18" ht="14.25">
      <c r="B10" s="19"/>
      <c r="C10" s="20"/>
      <c r="D10" s="2"/>
      <c r="E10" s="13"/>
      <c r="F10" s="13"/>
      <c r="G10" s="2"/>
      <c r="H10" s="23"/>
      <c r="I10" s="19"/>
      <c r="J10" s="13"/>
      <c r="K10" s="13"/>
      <c r="L10" s="13"/>
      <c r="M10" s="46"/>
      <c r="N10" s="13" t="s">
        <v>8</v>
      </c>
      <c r="O10" s="2"/>
      <c r="P10" s="2"/>
      <c r="Q10" s="2"/>
      <c r="R10" s="24"/>
    </row>
    <row r="11" spans="2:18" ht="14.25">
      <c r="B11" s="19"/>
      <c r="C11" s="20"/>
      <c r="D11" s="2"/>
      <c r="E11" s="13"/>
      <c r="F11" s="13"/>
      <c r="G11" s="2"/>
      <c r="H11" s="23"/>
      <c r="I11" s="19"/>
      <c r="J11" s="13"/>
      <c r="K11" s="13"/>
      <c r="L11" s="13"/>
      <c r="M11" s="46"/>
      <c r="N11" s="13" t="s">
        <v>67</v>
      </c>
      <c r="O11" s="2"/>
      <c r="P11" s="2"/>
      <c r="Q11" s="2"/>
      <c r="R11" s="24"/>
    </row>
    <row r="12" spans="2:18" ht="14.25">
      <c r="B12" s="19"/>
      <c r="C12" s="20"/>
      <c r="D12" s="2"/>
      <c r="E12" s="13"/>
      <c r="F12" s="13"/>
      <c r="G12" s="2"/>
      <c r="H12" s="23"/>
      <c r="I12" s="19"/>
      <c r="J12" s="13"/>
      <c r="K12" s="13"/>
      <c r="L12" s="13"/>
      <c r="M12" s="46"/>
      <c r="N12" s="13" t="s">
        <v>9</v>
      </c>
      <c r="O12" s="2"/>
      <c r="P12" s="2"/>
      <c r="Q12" s="2"/>
      <c r="R12" s="24"/>
    </row>
    <row r="13" spans="2:18" ht="14.25">
      <c r="B13" s="19"/>
      <c r="C13" s="20"/>
      <c r="D13" s="2"/>
      <c r="E13" s="13"/>
      <c r="F13" s="13"/>
      <c r="G13" s="2"/>
      <c r="H13" s="23"/>
      <c r="I13" s="19"/>
      <c r="J13" s="13"/>
      <c r="K13" s="13"/>
      <c r="L13" s="13"/>
      <c r="M13" s="46"/>
      <c r="N13" s="23" t="s">
        <v>54</v>
      </c>
      <c r="O13" s="2"/>
      <c r="P13" s="2"/>
      <c r="Q13" s="2"/>
      <c r="R13" s="24"/>
    </row>
    <row r="14" spans="2:18" ht="14.25">
      <c r="B14" s="19"/>
      <c r="C14" s="20"/>
      <c r="D14" s="2"/>
      <c r="E14" s="13"/>
      <c r="F14" s="13"/>
      <c r="G14" s="2"/>
      <c r="H14" s="23"/>
      <c r="I14" s="19"/>
      <c r="J14" s="13"/>
      <c r="K14" s="13"/>
      <c r="L14" s="13"/>
      <c r="M14" s="46"/>
      <c r="N14" s="23" t="s">
        <v>69</v>
      </c>
      <c r="O14" s="61" t="s">
        <v>70</v>
      </c>
      <c r="P14" s="62"/>
      <c r="Q14" s="59" t="s">
        <v>71</v>
      </c>
      <c r="R14" s="60"/>
    </row>
    <row r="15" spans="2:18" ht="14.25">
      <c r="B15" s="46" t="s">
        <v>54</v>
      </c>
      <c r="C15" s="46"/>
      <c r="D15" s="46"/>
      <c r="E15" s="46"/>
      <c r="F15" s="46"/>
      <c r="G15" s="24"/>
      <c r="H15" s="28"/>
      <c r="I15" s="29"/>
      <c r="J15" s="3"/>
      <c r="K15" s="3"/>
      <c r="L15" s="3"/>
      <c r="M15" s="46"/>
      <c r="N15" s="23"/>
      <c r="O15" s="61"/>
      <c r="P15" s="62"/>
      <c r="Q15" s="59"/>
      <c r="R15" s="60"/>
    </row>
    <row r="16" spans="2:18" ht="14.25">
      <c r="B16" s="40" t="s">
        <v>59</v>
      </c>
      <c r="C16" s="49"/>
      <c r="D16" s="50"/>
      <c r="E16" s="13" t="s">
        <v>31</v>
      </c>
      <c r="F16" s="2"/>
      <c r="G16" s="2" t="s">
        <v>30</v>
      </c>
      <c r="H16" s="23"/>
      <c r="I16" s="35" t="s">
        <v>29</v>
      </c>
      <c r="J16" s="35"/>
      <c r="K16" s="35"/>
      <c r="L16" s="35"/>
      <c r="M16" s="46"/>
      <c r="N16" s="23" t="s">
        <v>72</v>
      </c>
      <c r="O16" s="61" t="s">
        <v>72</v>
      </c>
      <c r="P16" s="62"/>
      <c r="Q16" s="61" t="s">
        <v>73</v>
      </c>
      <c r="R16" s="62"/>
    </row>
    <row r="17" spans="2:18" ht="14.25">
      <c r="B17" s="41"/>
      <c r="C17" s="49"/>
      <c r="D17" s="50"/>
      <c r="E17" s="13" t="s">
        <v>31</v>
      </c>
      <c r="F17" s="13"/>
      <c r="G17" s="2" t="s">
        <v>30</v>
      </c>
      <c r="H17" s="23"/>
      <c r="I17" s="35"/>
      <c r="J17" s="35"/>
      <c r="K17" s="35"/>
      <c r="L17" s="35"/>
      <c r="M17" s="46"/>
      <c r="N17" s="2"/>
      <c r="O17" s="61"/>
      <c r="P17" s="62"/>
      <c r="Q17" s="61"/>
      <c r="R17" s="62"/>
    </row>
    <row r="18" spans="2:18" ht="14.25">
      <c r="B18" s="35" t="s">
        <v>54</v>
      </c>
      <c r="C18" s="58"/>
      <c r="D18" s="58"/>
      <c r="E18" s="47"/>
      <c r="F18" s="48"/>
      <c r="G18" s="47"/>
      <c r="H18" s="47"/>
      <c r="I18" s="35"/>
      <c r="J18" s="35"/>
      <c r="K18" s="35"/>
      <c r="L18" s="35"/>
      <c r="M18" s="35" t="s">
        <v>55</v>
      </c>
      <c r="N18" s="35"/>
      <c r="O18" s="35"/>
      <c r="P18" s="47"/>
      <c r="Q18" s="47"/>
      <c r="R18" s="47"/>
    </row>
    <row r="19" spans="2:18" ht="22.5">
      <c r="B19" s="35" t="s">
        <v>60</v>
      </c>
      <c r="C19" s="35"/>
      <c r="D19" s="35"/>
      <c r="E19" s="35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25" t="s">
        <v>56</v>
      </c>
      <c r="Q19" s="26"/>
      <c r="R19" s="27" t="s">
        <v>57</v>
      </c>
    </row>
    <row r="20" spans="2:18" ht="14.25">
      <c r="B20" s="53" t="s">
        <v>74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2" spans="2:18" ht="87.75" customHeight="1">
      <c r="B22" s="51" t="s">
        <v>78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</sheetData>
  <sheetProtection/>
  <mergeCells count="51">
    <mergeCell ref="Q15:R15"/>
    <mergeCell ref="Q16:R16"/>
    <mergeCell ref="O14:P14"/>
    <mergeCell ref="Q14:R14"/>
    <mergeCell ref="O17:P17"/>
    <mergeCell ref="Q17:R17"/>
    <mergeCell ref="O15:P15"/>
    <mergeCell ref="O16:P16"/>
    <mergeCell ref="B22:R22"/>
    <mergeCell ref="B20:R20"/>
    <mergeCell ref="G3:G4"/>
    <mergeCell ref="H3:H4"/>
    <mergeCell ref="H2:I2"/>
    <mergeCell ref="M18:O18"/>
    <mergeCell ref="P18:R18"/>
    <mergeCell ref="B19:E19"/>
    <mergeCell ref="F19:O19"/>
    <mergeCell ref="B18:D18"/>
    <mergeCell ref="E18:F18"/>
    <mergeCell ref="G18:H18"/>
    <mergeCell ref="I18:L18"/>
    <mergeCell ref="B16:B17"/>
    <mergeCell ref="C16:D16"/>
    <mergeCell ref="I16:I17"/>
    <mergeCell ref="C17:D17"/>
    <mergeCell ref="J17:L17"/>
    <mergeCell ref="J16:L16"/>
    <mergeCell ref="B15:F15"/>
    <mergeCell ref="J6:J7"/>
    <mergeCell ref="K6:K7"/>
    <mergeCell ref="P6:P7"/>
    <mergeCell ref="Q6:Q7"/>
    <mergeCell ref="R6:R7"/>
    <mergeCell ref="L6:L7"/>
    <mergeCell ref="M6:M17"/>
    <mergeCell ref="N6:N7"/>
    <mergeCell ref="O6:O7"/>
    <mergeCell ref="B6:B7"/>
    <mergeCell ref="C6:D6"/>
    <mergeCell ref="E6:F7"/>
    <mergeCell ref="G6:G7"/>
    <mergeCell ref="H6:H7"/>
    <mergeCell ref="I6:I7"/>
    <mergeCell ref="B1:R1"/>
    <mergeCell ref="B3:D4"/>
    <mergeCell ref="E3:F4"/>
    <mergeCell ref="I3:I4"/>
    <mergeCell ref="J3:L4"/>
    <mergeCell ref="M3:N4"/>
    <mergeCell ref="O3:R5"/>
    <mergeCell ref="B5:D5"/>
  </mergeCells>
  <dataValidations count="11">
    <dataValidation type="list" allowBlank="1" showInputMessage="1" showErrorMessage="1" sqref="B9:B14">
      <formula1>"飞机,火车,汽车,轮船,其他"</formula1>
    </dataValidation>
    <dataValidation errorStyle="warning" type="list" allowBlank="1" showInputMessage="1" showErrorMessage="1" prompt="请在下拉菜单中选择" error="请选择下拉菜单中的选项" sqref="H3:H4">
      <formula1>"校级领导,教授,处长,主持工作副处长,副教授,其他人员"</formula1>
    </dataValidation>
    <dataValidation type="list" allowBlank="1" showInputMessage="1" showErrorMessage="1" sqref="J2 E5">
      <formula1>"2013,2014,2015,2016,2017,2018,2019,2020,2021,2022,2023,2024,2025"</formula1>
    </dataValidation>
    <dataValidation type="list" allowBlank="1" showInputMessage="1" showErrorMessage="1" sqref="L2 G5 J5 C8:C14">
      <formula1>"1,2,3,4,5,6,7,8,9,10,11,12"</formula1>
    </dataValidation>
    <dataValidation type="list" allowBlank="1" showInputMessage="1" showErrorMessage="1" sqref="N2 L5 D8:D14">
      <formula1>"1,2,3,4,5,6,7,8,9,10,11,12,13,14,15,16,17,18,19,20,21,22,23,24,25,26,27,28,29,30,31"</formula1>
    </dataValidation>
    <dataValidation errorStyle="warning" allowBlank="1" showInputMessage="1" showErrorMessage="1" prompt="请在伙食补助公杂补助表中选择录入，此金额将自动生成" error="请在伙食补助表中选择录入，此金额将自动生成" sqref="R8"/>
    <dataValidation allowBlank="1" showInputMessage="1" showErrorMessage="1" prompt="此处先行录入带队补助，请先行在带队实习包干表中录入，此处将自动生成" sqref="R11"/>
    <dataValidation allowBlank="1" showInputMessage="1" showErrorMessage="1" prompt="请在伙食补助公杂补助表中选择录入，此金额将自动生成" sqref="R9:R10"/>
    <dataValidation errorStyle="warning" type="list" allowBlank="1" showInputMessage="1" showErrorMessage="1" prompt="请选择事项" error="请在下拉菜单中选择" sqref="J3:L4">
      <formula1>"出差,学术会,国家级学术会,培训,进修,外出学习,开会,探亲,考察"</formula1>
    </dataValidation>
    <dataValidation errorStyle="warning" type="list" allowBlank="1" showInputMessage="1" showErrorMessage="1" prompt="请选择菜单" error="请在下拉菜单中选择" sqref="B8">
      <formula1>"飞机,火车,汽车,轮船,其他"</formula1>
    </dataValidation>
    <dataValidation allowBlank="1" showInputMessage="1" showErrorMessage="1" prompt="请先行录入后面几张表的内容，此表补助等内容自动生成" sqref="B1:R1"/>
  </dataValidation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3.50390625" style="0" customWidth="1"/>
    <col min="2" max="2" width="7.25390625" style="0" customWidth="1"/>
    <col min="3" max="3" width="6.50390625" style="0" customWidth="1"/>
    <col min="4" max="4" width="5.75390625" style="0" customWidth="1"/>
    <col min="5" max="5" width="9.25390625" style="0" customWidth="1"/>
    <col min="6" max="6" width="8.00390625" style="0" customWidth="1"/>
    <col min="7" max="7" width="6.25390625" style="0" customWidth="1"/>
    <col min="8" max="8" width="5.625" style="0" customWidth="1"/>
    <col min="9" max="9" width="8.25390625" style="0" customWidth="1"/>
    <col min="10" max="10" width="6.625" style="0" customWidth="1"/>
    <col min="11" max="11" width="6.25390625" style="0" customWidth="1"/>
    <col min="12" max="12" width="5.875" style="0" customWidth="1"/>
    <col min="13" max="13" width="7.25390625" style="0" customWidth="1"/>
  </cols>
  <sheetData>
    <row r="1" spans="1:13" ht="22.5">
      <c r="A1" s="68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3" spans="1:13" ht="14.25">
      <c r="A3" s="70" t="s">
        <v>0</v>
      </c>
      <c r="B3" s="64" t="s">
        <v>20</v>
      </c>
      <c r="C3" s="64"/>
      <c r="D3" s="64"/>
      <c r="E3" s="64"/>
      <c r="F3" s="64"/>
      <c r="G3" s="64"/>
      <c r="H3" s="64"/>
      <c r="I3" s="64"/>
      <c r="J3" s="64" t="s">
        <v>64</v>
      </c>
      <c r="K3" s="64"/>
      <c r="L3" s="64"/>
      <c r="M3" s="64"/>
    </row>
    <row r="4" spans="1:13" ht="14.25">
      <c r="A4" s="71"/>
      <c r="B4" s="73" t="s">
        <v>4</v>
      </c>
      <c r="C4" s="66"/>
      <c r="D4" s="66"/>
      <c r="E4" s="67"/>
      <c r="F4" s="63" t="s">
        <v>5</v>
      </c>
      <c r="G4" s="63"/>
      <c r="H4" s="63"/>
      <c r="I4" s="63"/>
      <c r="J4" s="65" t="s">
        <v>65</v>
      </c>
      <c r="K4" s="66"/>
      <c r="L4" s="66"/>
      <c r="M4" s="67"/>
    </row>
    <row r="5" spans="1:13" ht="14.25">
      <c r="A5" s="72"/>
      <c r="B5" s="5" t="s">
        <v>2</v>
      </c>
      <c r="C5" s="5" t="s">
        <v>17</v>
      </c>
      <c r="D5" s="5" t="s">
        <v>1</v>
      </c>
      <c r="E5" s="5" t="s">
        <v>3</v>
      </c>
      <c r="F5" s="5" t="s">
        <v>2</v>
      </c>
      <c r="G5" s="5" t="s">
        <v>17</v>
      </c>
      <c r="H5" s="5" t="s">
        <v>1</v>
      </c>
      <c r="I5" s="5" t="s">
        <v>3</v>
      </c>
      <c r="J5" s="5" t="s">
        <v>2</v>
      </c>
      <c r="K5" s="5" t="s">
        <v>17</v>
      </c>
      <c r="L5" s="5" t="s">
        <v>1</v>
      </c>
      <c r="M5" s="5" t="s">
        <v>3</v>
      </c>
    </row>
    <row r="6" spans="1:13" ht="14.25">
      <c r="A6" s="17" t="s">
        <v>15</v>
      </c>
      <c r="B6" s="5">
        <f>_xlfn.IFERROR(IF(A6="重庆市外",100,IF(A6="重庆主城",80,IF(A6="重庆其他县区",80))),"0")</f>
        <v>80</v>
      </c>
      <c r="C6" s="14"/>
      <c r="D6" s="14">
        <v>1</v>
      </c>
      <c r="E6" s="5">
        <f>B6*D6*C6</f>
        <v>0</v>
      </c>
      <c r="F6" s="5">
        <f>_xlfn.IFERROR(IF(A6="重庆市外",80,IF(A6="重庆主城",40,IF(A6="重庆其他县区",40,IF(A6="延伸到乡镇及村社",60,IF(A6="自带交通工具",0))))),"0")</f>
        <v>40</v>
      </c>
      <c r="G6" s="14"/>
      <c r="H6" s="14">
        <v>1</v>
      </c>
      <c r="I6" s="5">
        <f>F6*H6*G6</f>
        <v>0</v>
      </c>
      <c r="J6" s="5" t="b">
        <f>IF(A6="涪陵区",30,IF(A6="涪陵区各乡镇",50))</f>
        <v>0</v>
      </c>
      <c r="K6" s="14">
        <v>0</v>
      </c>
      <c r="L6" s="14">
        <v>1</v>
      </c>
      <c r="M6" s="5">
        <f>J6*L6*K6</f>
        <v>0</v>
      </c>
    </row>
    <row r="7" spans="1:13" ht="14.25">
      <c r="A7" s="17" t="s">
        <v>66</v>
      </c>
      <c r="B7" s="5" t="b">
        <f aca="true" t="shared" si="0" ref="B7:B12">_xlfn.IFERROR(IF(A7="重庆市外",100,IF(A7="重庆主城",80,IF(A7="重庆其他县区",80))),"0")</f>
        <v>0</v>
      </c>
      <c r="C7" s="14">
        <v>1</v>
      </c>
      <c r="D7" s="14">
        <v>1</v>
      </c>
      <c r="E7" s="5">
        <f aca="true" t="shared" si="1" ref="E7:E12">B7*D7*C7</f>
        <v>0</v>
      </c>
      <c r="F7" s="5" t="b">
        <f aca="true" t="shared" si="2" ref="F7:F12">_xlfn.IFERROR(IF(A7="重庆市外",80,IF(A7="重庆主城",40,IF(A7="重庆其他县区",40,IF(A7="延伸到乡镇及村社",60,IF(A7="自带交通工具",0))))),"0")</f>
        <v>0</v>
      </c>
      <c r="G7" s="14"/>
      <c r="H7" s="15"/>
      <c r="I7" s="5">
        <f aca="true" t="shared" si="3" ref="I7:I12">F7*H7*G7</f>
        <v>0</v>
      </c>
      <c r="J7" s="5">
        <f aca="true" t="shared" si="4" ref="J7:J12">IF(A7="涪陵区",30,IF(A7="涪陵区各乡镇",50))</f>
        <v>30</v>
      </c>
      <c r="K7" s="14"/>
      <c r="L7" s="15"/>
      <c r="M7" s="5">
        <f aca="true" t="shared" si="5" ref="M7:M12">J7*L7*K7</f>
        <v>0</v>
      </c>
    </row>
    <row r="8" spans="1:13" ht="14.25">
      <c r="A8" s="17" t="s">
        <v>66</v>
      </c>
      <c r="B8" s="5" t="b">
        <f t="shared" si="0"/>
        <v>0</v>
      </c>
      <c r="C8" s="14"/>
      <c r="D8" s="14"/>
      <c r="E8" s="5">
        <f t="shared" si="1"/>
        <v>0</v>
      </c>
      <c r="F8" s="5" t="b">
        <f t="shared" si="2"/>
        <v>0</v>
      </c>
      <c r="G8" s="14"/>
      <c r="H8" s="15"/>
      <c r="I8" s="5">
        <f t="shared" si="3"/>
        <v>0</v>
      </c>
      <c r="J8" s="5">
        <f t="shared" si="4"/>
        <v>30</v>
      </c>
      <c r="K8" s="14"/>
      <c r="L8" s="15"/>
      <c r="M8" s="5">
        <f t="shared" si="5"/>
        <v>0</v>
      </c>
    </row>
    <row r="9" spans="1:13" ht="14.25">
      <c r="A9" s="17" t="s">
        <v>66</v>
      </c>
      <c r="B9" s="5" t="b">
        <f t="shared" si="0"/>
        <v>0</v>
      </c>
      <c r="C9" s="14"/>
      <c r="D9" s="14"/>
      <c r="E9" s="5">
        <f t="shared" si="1"/>
        <v>0</v>
      </c>
      <c r="F9" s="5" t="b">
        <f t="shared" si="2"/>
        <v>0</v>
      </c>
      <c r="G9" s="14"/>
      <c r="H9" s="15"/>
      <c r="I9" s="5">
        <f t="shared" si="3"/>
        <v>0</v>
      </c>
      <c r="J9" s="5">
        <f t="shared" si="4"/>
        <v>30</v>
      </c>
      <c r="K9" s="14"/>
      <c r="L9" s="15"/>
      <c r="M9" s="5">
        <f t="shared" si="5"/>
        <v>0</v>
      </c>
    </row>
    <row r="10" spans="1:13" ht="14.25">
      <c r="A10" s="17" t="s">
        <v>66</v>
      </c>
      <c r="B10" s="5" t="b">
        <f t="shared" si="0"/>
        <v>0</v>
      </c>
      <c r="C10" s="14"/>
      <c r="D10" s="14"/>
      <c r="E10" s="5">
        <f t="shared" si="1"/>
        <v>0</v>
      </c>
      <c r="F10" s="5" t="b">
        <f t="shared" si="2"/>
        <v>0</v>
      </c>
      <c r="G10" s="14"/>
      <c r="H10" s="15"/>
      <c r="I10" s="5">
        <f t="shared" si="3"/>
        <v>0</v>
      </c>
      <c r="J10" s="5">
        <f t="shared" si="4"/>
        <v>30</v>
      </c>
      <c r="K10" s="14"/>
      <c r="L10" s="15"/>
      <c r="M10" s="5">
        <f t="shared" si="5"/>
        <v>0</v>
      </c>
    </row>
    <row r="11" spans="1:13" ht="14.25">
      <c r="A11" s="17" t="s">
        <v>66</v>
      </c>
      <c r="B11" s="5" t="b">
        <f t="shared" si="0"/>
        <v>0</v>
      </c>
      <c r="C11" s="14"/>
      <c r="D11" s="14"/>
      <c r="E11" s="5">
        <f t="shared" si="1"/>
        <v>0</v>
      </c>
      <c r="F11" s="5" t="b">
        <f t="shared" si="2"/>
        <v>0</v>
      </c>
      <c r="G11" s="14"/>
      <c r="H11" s="15"/>
      <c r="I11" s="5">
        <f t="shared" si="3"/>
        <v>0</v>
      </c>
      <c r="J11" s="5">
        <f t="shared" si="4"/>
        <v>30</v>
      </c>
      <c r="K11" s="14"/>
      <c r="L11" s="15"/>
      <c r="M11" s="5">
        <f t="shared" si="5"/>
        <v>0</v>
      </c>
    </row>
    <row r="12" spans="1:13" ht="14.25">
      <c r="A12" s="17" t="s">
        <v>66</v>
      </c>
      <c r="B12" s="5" t="b">
        <f t="shared" si="0"/>
        <v>0</v>
      </c>
      <c r="C12" s="14"/>
      <c r="D12" s="14"/>
      <c r="E12" s="5">
        <f t="shared" si="1"/>
        <v>0</v>
      </c>
      <c r="F12" s="5" t="b">
        <f t="shared" si="2"/>
        <v>0</v>
      </c>
      <c r="G12" s="14"/>
      <c r="H12" s="15"/>
      <c r="I12" s="5">
        <f t="shared" si="3"/>
        <v>0</v>
      </c>
      <c r="J12" s="5">
        <f t="shared" si="4"/>
        <v>30</v>
      </c>
      <c r="K12" s="15"/>
      <c r="L12" s="15"/>
      <c r="M12" s="5">
        <f t="shared" si="5"/>
        <v>0</v>
      </c>
    </row>
    <row r="13" spans="1:13" ht="14.25">
      <c r="A13" s="18" t="s">
        <v>16</v>
      </c>
      <c r="B13" s="6"/>
      <c r="C13" s="15"/>
      <c r="D13" s="15"/>
      <c r="E13" s="6">
        <f>SUM(E6:E12)</f>
        <v>0</v>
      </c>
      <c r="F13" s="6"/>
      <c r="G13" s="15"/>
      <c r="H13" s="15"/>
      <c r="I13" s="6">
        <f>SUM(I6:I12)</f>
        <v>0</v>
      </c>
      <c r="J13" s="6"/>
      <c r="K13" s="15"/>
      <c r="L13" s="15"/>
      <c r="M13" s="6">
        <f>SUM(M6:M12)</f>
        <v>0</v>
      </c>
    </row>
  </sheetData>
  <sheetProtection password="E8CA" sheet="1"/>
  <mergeCells count="7">
    <mergeCell ref="F4:I4"/>
    <mergeCell ref="B3:I3"/>
    <mergeCell ref="J3:M3"/>
    <mergeCell ref="J4:M4"/>
    <mergeCell ref="A1:M1"/>
    <mergeCell ref="A3:A5"/>
    <mergeCell ref="B4:E4"/>
  </mergeCells>
  <dataValidations count="3">
    <dataValidation errorStyle="warning" type="list" allowBlank="1" showInputMessage="1" showErrorMessage="1" prompt="请选择类别，如果有不同的两项或两项以上类别，在其他行选择输入，但不可重复！" error="请在下拉菜单中选择" sqref="A6:A12">
      <formula1>"重庆市外,重庆主城,重庆其他县区,延伸到乡镇及村社,涪陵区,涪陵区各乡镇,自带交通工具"</formula1>
    </dataValidation>
    <dataValidation allowBlank="1" showInputMessage="1" showErrorMessage="1" prompt="此行如果没有发生，请不要录入，以免产生错误！" sqref="K6:L6"/>
    <dataValidation allowBlank="1" showInputMessage="1" showErrorMessage="1" prompt="此处不需要输入，自动计算" sqref="B6:B12 F6:F12 J6:J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5" sqref="G15"/>
    </sheetView>
  </sheetViews>
  <sheetFormatPr defaultColWidth="9.00390625" defaultRowHeight="14.25"/>
  <cols>
    <col min="2" max="2" width="13.625" style="0" customWidth="1"/>
    <col min="3" max="3" width="14.25390625" style="0" customWidth="1"/>
    <col min="4" max="4" width="14.125" style="0" customWidth="1"/>
    <col min="5" max="5" width="16.50390625" style="0" customWidth="1"/>
  </cols>
  <sheetData>
    <row r="1" spans="1:5" ht="22.5">
      <c r="A1" s="68" t="s">
        <v>63</v>
      </c>
      <c r="B1" s="69"/>
      <c r="C1" s="69"/>
      <c r="D1" s="69"/>
      <c r="E1" s="69"/>
    </row>
    <row r="3" spans="1:5" ht="14.25">
      <c r="A3" s="70" t="s">
        <v>0</v>
      </c>
      <c r="B3" s="64" t="s">
        <v>18</v>
      </c>
      <c r="C3" s="64"/>
      <c r="D3" s="64"/>
      <c r="E3" s="64"/>
    </row>
    <row r="4" spans="1:5" ht="14.25">
      <c r="A4" s="71"/>
      <c r="B4" s="74" t="s">
        <v>19</v>
      </c>
      <c r="C4" s="75"/>
      <c r="D4" s="75"/>
      <c r="E4" s="76"/>
    </row>
    <row r="5" spans="1:5" ht="14.25">
      <c r="A5" s="72"/>
      <c r="B5" s="5" t="s">
        <v>2</v>
      </c>
      <c r="C5" s="5" t="s">
        <v>17</v>
      </c>
      <c r="D5" s="5" t="s">
        <v>1</v>
      </c>
      <c r="E5" s="5" t="s">
        <v>3</v>
      </c>
    </row>
    <row r="6" spans="1:5" ht="14.25">
      <c r="A6" s="17" t="s">
        <v>15</v>
      </c>
      <c r="B6" s="5">
        <f>IF(A6="重庆主城",140,IF(A6="重庆其他县区",100,IF(A6="涪陵区",20,IF(A6="涪陵区乡镇",50))))</f>
        <v>140</v>
      </c>
      <c r="C6" s="14">
        <v>0</v>
      </c>
      <c r="D6" s="14">
        <v>1</v>
      </c>
      <c r="E6" s="5">
        <f aca="true" t="shared" si="0" ref="E6:E12">B6*D6*C6</f>
        <v>0</v>
      </c>
    </row>
    <row r="7" spans="1:5" ht="14.25">
      <c r="A7" s="14"/>
      <c r="B7" s="5" t="b">
        <f aca="true" t="shared" si="1" ref="B7:B12">IF(A7="重庆主城",140,IF(A7="重庆其他县区",100,IF(A7="涪陵区",20,IF(A7="涪陵区乡镇",50))))</f>
        <v>0</v>
      </c>
      <c r="C7" s="14"/>
      <c r="D7" s="14"/>
      <c r="E7" s="5">
        <f t="shared" si="0"/>
        <v>0</v>
      </c>
    </row>
    <row r="8" spans="1:5" ht="14.25">
      <c r="A8" s="14"/>
      <c r="B8" s="5" t="b">
        <f t="shared" si="1"/>
        <v>0</v>
      </c>
      <c r="C8" s="14"/>
      <c r="D8" s="14"/>
      <c r="E8" s="5">
        <f t="shared" si="0"/>
        <v>0</v>
      </c>
    </row>
    <row r="9" spans="1:5" ht="14.25">
      <c r="A9" s="14"/>
      <c r="B9" s="5" t="b">
        <f t="shared" si="1"/>
        <v>0</v>
      </c>
      <c r="C9" s="14"/>
      <c r="D9" s="14"/>
      <c r="E9" s="5">
        <f t="shared" si="0"/>
        <v>0</v>
      </c>
    </row>
    <row r="10" spans="1:5" ht="14.25">
      <c r="A10" s="14"/>
      <c r="B10" s="5" t="b">
        <f t="shared" si="1"/>
        <v>0</v>
      </c>
      <c r="C10" s="14"/>
      <c r="D10" s="14"/>
      <c r="E10" s="5">
        <f t="shared" si="0"/>
        <v>0</v>
      </c>
    </row>
    <row r="11" spans="1:5" ht="14.25">
      <c r="A11" s="14"/>
      <c r="B11" s="5" t="b">
        <f t="shared" si="1"/>
        <v>0</v>
      </c>
      <c r="C11" s="14"/>
      <c r="D11" s="14"/>
      <c r="E11" s="5">
        <f t="shared" si="0"/>
        <v>0</v>
      </c>
    </row>
    <row r="12" spans="1:5" ht="14.25">
      <c r="A12" s="5"/>
      <c r="B12" s="5" t="b">
        <f t="shared" si="1"/>
        <v>0</v>
      </c>
      <c r="C12" s="14"/>
      <c r="D12" s="14"/>
      <c r="E12" s="5">
        <f t="shared" si="0"/>
        <v>0</v>
      </c>
    </row>
    <row r="13" spans="1:5" ht="14.25">
      <c r="A13" s="8" t="s">
        <v>16</v>
      </c>
      <c r="B13" s="6"/>
      <c r="C13" s="15"/>
      <c r="D13" s="15"/>
      <c r="E13" s="6">
        <f>SUM(E6:E12)</f>
        <v>0</v>
      </c>
    </row>
  </sheetData>
  <sheetProtection password="E8CA" sheet="1"/>
  <mergeCells count="4">
    <mergeCell ref="A1:E1"/>
    <mergeCell ref="A3:A5"/>
    <mergeCell ref="B3:E3"/>
    <mergeCell ref="B4:E4"/>
  </mergeCells>
  <dataValidations count="2">
    <dataValidation type="list" allowBlank="1" showInputMessage="1" showErrorMessage="1" sqref="A7:A12">
      <formula1>"重庆主城,重庆其他县区,涪陵区,涪陵区乡镇"</formula1>
    </dataValidation>
    <dataValidation type="list" allowBlank="1" showInputMessage="1" showErrorMessage="1" prompt="请选择类别，如一次报销时出现不同地点的，请在其他行中选择不同的类别，此表会自动加总！" sqref="A6">
      <formula1>"重庆主城,重庆其他县区,涪陵区,涪陵区乡镇"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E6" sqref="E6"/>
    </sheetView>
  </sheetViews>
  <sheetFormatPr defaultColWidth="9.00390625" defaultRowHeight="14.25"/>
  <cols>
    <col min="2" max="2" width="7.125" style="0" customWidth="1"/>
    <col min="3" max="4" width="6.75390625" style="0" customWidth="1"/>
    <col min="5" max="5" width="6.375" style="0" customWidth="1"/>
    <col min="7" max="7" width="6.75390625" style="0" customWidth="1"/>
    <col min="8" max="8" width="7.00390625" style="0" customWidth="1"/>
    <col min="9" max="9" width="6.625" style="0" customWidth="1"/>
    <col min="10" max="10" width="6.375" style="0" customWidth="1"/>
    <col min="11" max="11" width="8.375" style="0" customWidth="1"/>
    <col min="12" max="12" width="6.375" style="0" customWidth="1"/>
    <col min="13" max="13" width="7.625" style="0" customWidth="1"/>
    <col min="14" max="14" width="6.50390625" style="0" customWidth="1"/>
    <col min="15" max="15" width="6.625" style="0" customWidth="1"/>
    <col min="16" max="16" width="8.25390625" style="0" customWidth="1"/>
    <col min="17" max="18" width="7.875" style="0" customWidth="1"/>
    <col min="19" max="19" width="7.25390625" style="0" customWidth="1"/>
    <col min="20" max="20" width="6.25390625" style="0" customWidth="1"/>
    <col min="21" max="21" width="8.625" style="0" customWidth="1"/>
    <col min="22" max="22" width="10.25390625" style="0" customWidth="1"/>
  </cols>
  <sheetData>
    <row r="1" spans="1:21" ht="22.5">
      <c r="A1" s="68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3" spans="1:22" ht="14.25">
      <c r="A3" s="70" t="s">
        <v>0</v>
      </c>
      <c r="B3" s="81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70" t="s">
        <v>10</v>
      </c>
    </row>
    <row r="4" spans="1:22" ht="14.25">
      <c r="A4" s="79"/>
      <c r="B4" s="64" t="s">
        <v>12</v>
      </c>
      <c r="C4" s="64"/>
      <c r="D4" s="64"/>
      <c r="E4" s="64"/>
      <c r="F4" s="64"/>
      <c r="G4" s="64" t="s">
        <v>12</v>
      </c>
      <c r="H4" s="64"/>
      <c r="I4" s="64"/>
      <c r="J4" s="64"/>
      <c r="K4" s="64"/>
      <c r="L4" s="64" t="s">
        <v>13</v>
      </c>
      <c r="M4" s="64"/>
      <c r="N4" s="64"/>
      <c r="O4" s="64"/>
      <c r="P4" s="64"/>
      <c r="Q4" s="64" t="s">
        <v>14</v>
      </c>
      <c r="R4" s="64"/>
      <c r="S4" s="64"/>
      <c r="T4" s="64"/>
      <c r="U4" s="64"/>
      <c r="V4" s="77"/>
    </row>
    <row r="5" spans="1:22" ht="29.25" customHeight="1">
      <c r="A5" s="80"/>
      <c r="B5" s="9" t="s">
        <v>6</v>
      </c>
      <c r="C5" s="9" t="s">
        <v>28</v>
      </c>
      <c r="D5" s="9" t="s">
        <v>17</v>
      </c>
      <c r="E5" s="5" t="s">
        <v>1</v>
      </c>
      <c r="F5" s="5" t="s">
        <v>3</v>
      </c>
      <c r="G5" s="9" t="s">
        <v>11</v>
      </c>
      <c r="H5" s="9" t="s">
        <v>28</v>
      </c>
      <c r="I5" s="9" t="s">
        <v>17</v>
      </c>
      <c r="J5" s="5" t="s">
        <v>1</v>
      </c>
      <c r="K5" s="5" t="s">
        <v>3</v>
      </c>
      <c r="L5" s="5" t="s">
        <v>2</v>
      </c>
      <c r="M5" s="9" t="s">
        <v>28</v>
      </c>
      <c r="N5" s="9" t="s">
        <v>17</v>
      </c>
      <c r="O5" s="5" t="s">
        <v>1</v>
      </c>
      <c r="P5" s="5" t="s">
        <v>3</v>
      </c>
      <c r="Q5" s="5" t="s">
        <v>2</v>
      </c>
      <c r="R5" s="9" t="s">
        <v>28</v>
      </c>
      <c r="S5" s="9" t="s">
        <v>17</v>
      </c>
      <c r="T5" s="5" t="s">
        <v>1</v>
      </c>
      <c r="U5" s="5" t="s">
        <v>3</v>
      </c>
      <c r="V5" s="78"/>
    </row>
    <row r="6" spans="1:22" ht="14.25">
      <c r="A6" s="16" t="s">
        <v>76</v>
      </c>
      <c r="B6" s="5">
        <f aca="true" t="shared" si="0" ref="B6:B11">_xlfn.IFERROR(IF(A6="校级领导",500,IF(A6="教授",500,IF(A6="其他人员",350))),"0")</f>
        <v>500</v>
      </c>
      <c r="C6" s="14"/>
      <c r="D6" s="14"/>
      <c r="E6" s="14"/>
      <c r="F6" s="5" t="str">
        <f aca="true" t="shared" si="1" ref="F6:F11">_xlfn.IFERROR(IF(C6/(E6*D6)&lt;=B6,C6,IF(C6/(E6*D6)&gt;B6,B6*E6*D6)),"0")</f>
        <v>0</v>
      </c>
      <c r="G6" s="5">
        <f aca="true" t="shared" si="2" ref="G6:G11">IF(A6="校级领导",480,IF(A6="教授",480,IF(A6="其他人员",330)))</f>
        <v>480</v>
      </c>
      <c r="H6" s="14"/>
      <c r="I6" s="14"/>
      <c r="J6" s="14"/>
      <c r="K6" s="5" t="str">
        <f aca="true" t="shared" si="3" ref="K6:K11">_xlfn.IFERROR(IF(H6/(J6*I6)&lt;=G6,H6,IF(H6/J6&gt;G6,G6*J6*I6)),"0")</f>
        <v>0</v>
      </c>
      <c r="L6" s="5">
        <f aca="true" t="shared" si="4" ref="L6:L11">IF(A6="校级领导",480,IF(A6="教授",480,IF(A6="其他人员",330)))</f>
        <v>480</v>
      </c>
      <c r="M6" s="14"/>
      <c r="N6" s="14"/>
      <c r="O6" s="15"/>
      <c r="P6" s="5" t="str">
        <f>_xlfn.IFERROR(IF(M6/(O6*N6)&lt;=L6,M6,IF(M6/(O6*N6)&gt;L6,L6*O6*N6)),"0")</f>
        <v>0</v>
      </c>
      <c r="Q6" s="5">
        <f aca="true" t="shared" si="5" ref="Q6:Q11">IF(A6="校级领导",450,IF(A6="教授",450,IF(A6="其他人员",300)))</f>
        <v>450</v>
      </c>
      <c r="R6" s="14"/>
      <c r="S6" s="14"/>
      <c r="T6" s="22"/>
      <c r="U6" s="5" t="str">
        <f aca="true" t="shared" si="6" ref="U6:U11">_xlfn.IFERROR(IF(R6/(T6*S6)&lt;=Q6,R6,IF(R6/(T6*S6)&gt;Q6,Q6*T6*S6)),"0")</f>
        <v>0</v>
      </c>
      <c r="V6" s="7">
        <f aca="true" t="shared" si="7" ref="V6:V11">SUM(F6+K6+P6+U6)</f>
        <v>0</v>
      </c>
    </row>
    <row r="7" spans="1:22" ht="14.25">
      <c r="A7" s="16"/>
      <c r="B7" s="5" t="b">
        <f t="shared" si="0"/>
        <v>0</v>
      </c>
      <c r="C7" s="14"/>
      <c r="D7" s="14">
        <v>1</v>
      </c>
      <c r="E7" s="14">
        <v>1</v>
      </c>
      <c r="F7" s="5">
        <f t="shared" si="1"/>
        <v>0</v>
      </c>
      <c r="G7" s="5" t="b">
        <f t="shared" si="2"/>
        <v>0</v>
      </c>
      <c r="H7" s="14">
        <v>0</v>
      </c>
      <c r="I7" s="14"/>
      <c r="J7" s="14"/>
      <c r="K7" s="5" t="str">
        <f t="shared" si="3"/>
        <v>0</v>
      </c>
      <c r="L7" s="5" t="b">
        <f t="shared" si="4"/>
        <v>0</v>
      </c>
      <c r="M7" s="14"/>
      <c r="N7" s="14">
        <v>1</v>
      </c>
      <c r="O7" s="15"/>
      <c r="P7" s="5" t="str">
        <f>_xlfn.IFERROR(IF(M7/O7&lt;=L7,M7*N7*O7,IF(M7/O7&gt;L7,L7*O7*N7)),"0")</f>
        <v>0</v>
      </c>
      <c r="Q7" s="5" t="b">
        <f t="shared" si="5"/>
        <v>0</v>
      </c>
      <c r="R7" s="14"/>
      <c r="S7" s="14">
        <v>2</v>
      </c>
      <c r="T7" s="22"/>
      <c r="U7" s="5" t="str">
        <f t="shared" si="6"/>
        <v>0</v>
      </c>
      <c r="V7" s="7">
        <f t="shared" si="7"/>
        <v>0</v>
      </c>
    </row>
    <row r="8" spans="1:22" ht="14.25">
      <c r="A8" s="16"/>
      <c r="B8" s="5" t="b">
        <f t="shared" si="0"/>
        <v>0</v>
      </c>
      <c r="C8" s="14"/>
      <c r="D8" s="14"/>
      <c r="E8" s="14"/>
      <c r="F8" s="5" t="str">
        <f t="shared" si="1"/>
        <v>0</v>
      </c>
      <c r="G8" s="5" t="b">
        <f t="shared" si="2"/>
        <v>0</v>
      </c>
      <c r="H8" s="14">
        <v>0</v>
      </c>
      <c r="I8" s="14"/>
      <c r="J8" s="14"/>
      <c r="K8" s="5" t="str">
        <f t="shared" si="3"/>
        <v>0</v>
      </c>
      <c r="L8" s="5" t="b">
        <f t="shared" si="4"/>
        <v>0</v>
      </c>
      <c r="M8" s="14"/>
      <c r="N8" s="14">
        <v>1</v>
      </c>
      <c r="O8" s="15"/>
      <c r="P8" s="5" t="str">
        <f>_xlfn.IFERROR(IF(M8/O8&lt;=L8,M8*N8*O8,IF(M8/O8&gt;L8,L8*O8*N8)),"0")</f>
        <v>0</v>
      </c>
      <c r="Q8" s="5" t="b">
        <f t="shared" si="5"/>
        <v>0</v>
      </c>
      <c r="R8" s="14"/>
      <c r="S8" s="14">
        <v>2</v>
      </c>
      <c r="T8" s="22"/>
      <c r="U8" s="5" t="str">
        <f t="shared" si="6"/>
        <v>0</v>
      </c>
      <c r="V8" s="7">
        <f t="shared" si="7"/>
        <v>0</v>
      </c>
    </row>
    <row r="9" spans="1:22" ht="14.25">
      <c r="A9" s="16"/>
      <c r="B9" s="5" t="b">
        <f t="shared" si="0"/>
        <v>0</v>
      </c>
      <c r="C9" s="14"/>
      <c r="D9" s="14"/>
      <c r="E9" s="14"/>
      <c r="F9" s="5" t="str">
        <f t="shared" si="1"/>
        <v>0</v>
      </c>
      <c r="G9" s="5" t="b">
        <f t="shared" si="2"/>
        <v>0</v>
      </c>
      <c r="H9" s="14"/>
      <c r="I9" s="14"/>
      <c r="J9" s="14"/>
      <c r="K9" s="5" t="str">
        <f t="shared" si="3"/>
        <v>0</v>
      </c>
      <c r="L9" s="5" t="b">
        <f t="shared" si="4"/>
        <v>0</v>
      </c>
      <c r="M9" s="14"/>
      <c r="N9" s="14">
        <v>1</v>
      </c>
      <c r="O9" s="15"/>
      <c r="P9" s="5" t="str">
        <f>_xlfn.IFERROR(IF(M9/O9&lt;=L9,M9*N9*O9,IF(M9/O9&gt;L9,L9*O9*N9)),"0")</f>
        <v>0</v>
      </c>
      <c r="Q9" s="5" t="b">
        <f t="shared" si="5"/>
        <v>0</v>
      </c>
      <c r="R9" s="14"/>
      <c r="S9" s="14">
        <v>2</v>
      </c>
      <c r="T9" s="22"/>
      <c r="U9" s="5" t="str">
        <f t="shared" si="6"/>
        <v>0</v>
      </c>
      <c r="V9" s="7">
        <f t="shared" si="7"/>
        <v>0</v>
      </c>
    </row>
    <row r="10" spans="1:22" ht="14.25">
      <c r="A10" s="16"/>
      <c r="B10" s="5" t="b">
        <f t="shared" si="0"/>
        <v>0</v>
      </c>
      <c r="C10" s="14"/>
      <c r="D10" s="14"/>
      <c r="E10" s="14"/>
      <c r="F10" s="5" t="str">
        <f t="shared" si="1"/>
        <v>0</v>
      </c>
      <c r="G10" s="5" t="b">
        <f t="shared" si="2"/>
        <v>0</v>
      </c>
      <c r="H10" s="14">
        <v>0</v>
      </c>
      <c r="I10" s="14"/>
      <c r="J10" s="14"/>
      <c r="K10" s="5" t="str">
        <f t="shared" si="3"/>
        <v>0</v>
      </c>
      <c r="L10" s="5" t="b">
        <f t="shared" si="4"/>
        <v>0</v>
      </c>
      <c r="M10" s="14"/>
      <c r="N10" s="14">
        <v>1</v>
      </c>
      <c r="O10" s="15"/>
      <c r="P10" s="5" t="str">
        <f>_xlfn.IFERROR(IF(M10/O10&lt;=L10,M10*N10*O10,IF(M10/O10&gt;L10,L10*O10*N10)),"0")</f>
        <v>0</v>
      </c>
      <c r="Q10" s="5" t="b">
        <f t="shared" si="5"/>
        <v>0</v>
      </c>
      <c r="R10" s="14"/>
      <c r="S10" s="14">
        <v>2</v>
      </c>
      <c r="T10" s="22"/>
      <c r="U10" s="5" t="str">
        <f t="shared" si="6"/>
        <v>0</v>
      </c>
      <c r="V10" s="7">
        <f t="shared" si="7"/>
        <v>0</v>
      </c>
    </row>
    <row r="11" spans="1:22" ht="14.25">
      <c r="A11" s="16"/>
      <c r="B11" s="5" t="b">
        <f t="shared" si="0"/>
        <v>0</v>
      </c>
      <c r="C11" s="14"/>
      <c r="D11" s="14"/>
      <c r="E11" s="14"/>
      <c r="F11" s="5" t="str">
        <f t="shared" si="1"/>
        <v>0</v>
      </c>
      <c r="G11" s="5" t="b">
        <f t="shared" si="2"/>
        <v>0</v>
      </c>
      <c r="H11" s="14">
        <v>0</v>
      </c>
      <c r="I11" s="14"/>
      <c r="J11" s="14"/>
      <c r="K11" s="5" t="str">
        <f t="shared" si="3"/>
        <v>0</v>
      </c>
      <c r="L11" s="5" t="b">
        <f t="shared" si="4"/>
        <v>0</v>
      </c>
      <c r="M11" s="14"/>
      <c r="N11" s="14">
        <v>1</v>
      </c>
      <c r="O11" s="15"/>
      <c r="P11" s="5" t="str">
        <f>_xlfn.IFERROR(IF(M11/O11&lt;=L11,M11*N11*O11,IF(M11/O11&gt;L11,L11*O11*N11)),"0")</f>
        <v>0</v>
      </c>
      <c r="Q11" s="5" t="b">
        <f t="shared" si="5"/>
        <v>0</v>
      </c>
      <c r="R11" s="14"/>
      <c r="S11" s="14">
        <v>2</v>
      </c>
      <c r="T11" s="22"/>
      <c r="U11" s="5" t="str">
        <f t="shared" si="6"/>
        <v>0</v>
      </c>
      <c r="V11" s="7">
        <f t="shared" si="7"/>
        <v>0</v>
      </c>
    </row>
    <row r="12" spans="1:22" ht="14.25">
      <c r="A12" s="30" t="s">
        <v>16</v>
      </c>
      <c r="B12" s="5"/>
      <c r="C12" s="14"/>
      <c r="D12" s="14"/>
      <c r="E12" s="14"/>
      <c r="F12" s="5"/>
      <c r="G12" s="5"/>
      <c r="H12" s="14"/>
      <c r="I12" s="14"/>
      <c r="J12" s="14"/>
      <c r="K12" s="5"/>
      <c r="L12" s="5"/>
      <c r="M12" s="5"/>
      <c r="N12" s="14"/>
      <c r="O12" s="15"/>
      <c r="P12" s="5"/>
      <c r="Q12" s="5"/>
      <c r="R12" s="6"/>
      <c r="S12" s="14"/>
      <c r="T12" s="15"/>
      <c r="U12" s="5"/>
      <c r="V12" s="7">
        <f>SUM(V6:V11)</f>
        <v>0</v>
      </c>
    </row>
  </sheetData>
  <sheetProtection password="E8CA" sheet="1"/>
  <mergeCells count="8">
    <mergeCell ref="V3:V5"/>
    <mergeCell ref="G4:K4"/>
    <mergeCell ref="A1:U1"/>
    <mergeCell ref="A3:A5"/>
    <mergeCell ref="B3:U3"/>
    <mergeCell ref="B4:F4"/>
    <mergeCell ref="L4:P4"/>
    <mergeCell ref="Q4:U4"/>
  </mergeCells>
  <dataValidations count="6">
    <dataValidation type="list" allowBlank="1" showInputMessage="1" showErrorMessage="1" sqref="A7:A11">
      <formula1>"校级领导,教授,其他人员"</formula1>
    </dataValidation>
    <dataValidation errorStyle="warning" type="list" allowBlank="1" showInputMessage="1" showErrorMessage="1" prompt="请选择类别，如同行有多个不同类别的，请在其他行中分别选择！录入后会自动加总计算！" error="请在下拉菜单中选择" sqref="A6">
      <formula1>"校级领导,教授,其他人员"</formula1>
    </dataValidation>
    <dataValidation allowBlank="1" showInputMessage="1" showErrorMessage="1" prompt="此处如没有发生，则不用录入，否则将出现计算错误！" sqref="I6:J6 N6:O6 S6:T6 N7:N12 S7:S12"/>
    <dataValidation allowBlank="1" showInputMessage="1" showErrorMessage="1" prompt="此处输入实际住宿费用" sqref="C6:C11"/>
    <dataValidation allowBlank="1" showInputMessage="1" showErrorMessage="1" prompt="此处不需要输入，自动计算" sqref="B6:B11"/>
    <dataValidation allowBlank="1" showInputMessage="1" showErrorMessage="1" prompt="此金额会根据标准自动计算，小于标准数乘以天数，则以实际数为准，大于标准数乘以天数，则会以标准乘以天数为准！" sqref="F6:F11 P6:P11 U6:U1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祁成军</dc:creator>
  <cp:keywords/>
  <dc:description/>
  <cp:lastModifiedBy>汤淑梅</cp:lastModifiedBy>
  <cp:lastPrinted>2019-01-14T02:17:18Z</cp:lastPrinted>
  <dcterms:created xsi:type="dcterms:W3CDTF">2013-06-23T08:01:14Z</dcterms:created>
  <dcterms:modified xsi:type="dcterms:W3CDTF">2019-01-17T00:53:35Z</dcterms:modified>
  <cp:category/>
  <cp:version/>
  <cp:contentType/>
  <cp:contentStatus/>
</cp:coreProperties>
</file>